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0"/>
  </bookViews>
  <sheets>
    <sheet name="PL" sheetId="1" r:id="rId1"/>
    <sheet name="BS" sheetId="2" r:id="rId2"/>
    <sheet name="CF" sheetId="3" r:id="rId3"/>
    <sheet name="MASB26" sheetId="4" r:id="rId4"/>
  </sheets>
  <externalReferences>
    <externalReference r:id="rId7"/>
    <externalReference r:id="rId8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2">'CF'!$A$1:$J$69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<sst xmlns="http://schemas.openxmlformats.org/spreadsheetml/2006/main" count="151" uniqueCount="116">
  <si>
    <t>RM'000</t>
  </si>
  <si>
    <t>Revenue</t>
  </si>
  <si>
    <t>UNAUDITED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</si>
  <si>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</si>
  <si>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</si>
  <si>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</si>
  <si>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</si>
  <si>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</si>
  <si>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</si>
  <si>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</si>
  <si>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</si>
  <si>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</si>
  <si>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</si>
  <si>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</si>
  <si>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</si>
  <si>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</si>
  <si>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</si>
  <si>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</si>
  <si>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</si>
  <si>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Quarter ended</t>
  </si>
  <si>
    <t>Operating Expenses</t>
  </si>
  <si>
    <t>Other Operating Income</t>
  </si>
  <si>
    <t>Condensed Consolidated Statement Of Changes In Equity</t>
  </si>
  <si>
    <t>Capital Reserve</t>
  </si>
  <si>
    <t>Total</t>
  </si>
  <si>
    <t>Translation differences</t>
  </si>
  <si>
    <t>Current</t>
  </si>
  <si>
    <t xml:space="preserve">(The Condensed Consolidated Income Statements should be read in conjunction with the Annual  </t>
  </si>
  <si>
    <t>Net Current Assets</t>
  </si>
  <si>
    <t>Depreciation</t>
  </si>
  <si>
    <t>Interest expenses</t>
  </si>
  <si>
    <t>Interest income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</si>
  <si>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</si>
  <si>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</si>
  <si>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</si>
  <si>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</si>
  <si>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</si>
  <si>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</si>
  <si>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</si>
  <si>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Cash and cash equivalents at beginning of the year</t>
  </si>
  <si>
    <t>Cash and cash equivalents at end of the year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</si>
  <si>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</si>
  <si>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</si>
  <si>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 xml:space="preserve">(The Condensed Consolidated Cash Flow Statements should be read in conjunction with the Annual  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</si>
  <si>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</si>
  <si>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 xml:space="preserve">     Trade &amp; Other Payables</t>
  </si>
  <si>
    <t>Shareholders' Equity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</si>
  <si>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</si>
  <si>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</si>
  <si>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</si>
  <si>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</si>
  <si>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</si>
  <si>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</si>
  <si>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</si>
  <si>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</si>
  <si>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</si>
  <si>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</si>
  <si>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</si>
  <si>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</si>
  <si>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</si>
  <si>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</si>
  <si>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</si>
  <si>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</si>
  <si>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</si>
  <si>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Cash flows from operating activities</t>
  </si>
  <si>
    <t>Adjustments for :</t>
  </si>
  <si>
    <t>Cash and bank balances</t>
  </si>
  <si>
    <t>Analysis of cash and cash equivalents</t>
  </si>
  <si>
    <t>Fixed deposits</t>
  </si>
  <si>
    <t>Fixed deposits pledged as security</t>
  </si>
  <si>
    <t xml:space="preserve">     Trade &amp; Other Receivables</t>
  </si>
  <si>
    <t>Profit before taxation and minority interest</t>
  </si>
  <si>
    <t>Operating profit before working capital changes</t>
  </si>
  <si>
    <t>Profit From Operations</t>
  </si>
  <si>
    <t>Profit Before Tax</t>
  </si>
  <si>
    <t>Profit After Tax</t>
  </si>
  <si>
    <t>Net Profit For The Period</t>
  </si>
  <si>
    <t xml:space="preserve">     Deferred Taxation</t>
  </si>
  <si>
    <t xml:space="preserve">Corresponding </t>
  </si>
  <si>
    <t>Period Ended</t>
  </si>
  <si>
    <t>Income tax paid</t>
  </si>
  <si>
    <t>(Increase)/Decrease  in inventories</t>
  </si>
  <si>
    <t>(Increase)/Decrease in receivables</t>
  </si>
  <si>
    <t>Increase/(Decrease) in payables</t>
  </si>
  <si>
    <t>Corresponding Period</t>
  </si>
  <si>
    <t>Profit for the period</t>
  </si>
  <si>
    <t>AUDITED</t>
  </si>
  <si>
    <t>Year ended</t>
  </si>
  <si>
    <t>(Gain)/Loss on disposal of property, plant and equipment</t>
  </si>
  <si>
    <t>At 1 April 2004</t>
  </si>
  <si>
    <t>Retained</t>
  </si>
  <si>
    <t>Profits</t>
  </si>
  <si>
    <t>Net cash used in financing activities</t>
  </si>
  <si>
    <t>31.03.2005</t>
  </si>
  <si>
    <t>Financial Report for the year ended 31 March 2005)</t>
  </si>
  <si>
    <t>Annual Financial Report for the year ended 31 March 2005)</t>
  </si>
  <si>
    <t xml:space="preserve">Accumulated </t>
  </si>
  <si>
    <t>Loss</t>
  </si>
  <si>
    <t>At 1 April 2005</t>
  </si>
  <si>
    <t>Allowance for doubtful debts</t>
  </si>
  <si>
    <t>Associated companies</t>
  </si>
  <si>
    <t>Net cash generated from/(used in) operating activities</t>
  </si>
  <si>
    <t>Net cash used in investing activities</t>
  </si>
  <si>
    <t>Net decrease in cash and cash equivalent</t>
  </si>
  <si>
    <t>For The Quarter Ended 31 December 2005</t>
  </si>
  <si>
    <t>31/12/2005</t>
  </si>
  <si>
    <t>31/12/2004</t>
  </si>
  <si>
    <t>31.12.2005</t>
  </si>
  <si>
    <t>As At 31 December 2005</t>
  </si>
  <si>
    <t xml:space="preserve">     Tax recoverable</t>
  </si>
  <si>
    <t>Fixed assets written off</t>
  </si>
  <si>
    <t>Short term borrowings obtained / (repaid)</t>
  </si>
  <si>
    <t>Ended 31 December 2005</t>
  </si>
  <si>
    <t>Ended 31 December 2004</t>
  </si>
  <si>
    <t>At 31 December 2005</t>
  </si>
  <si>
    <t>At 31 December 2004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</si>
</sst>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(* #,##0.0_);_(* \(#,##0.0\);_(* &quot;-&quot;??_);_(@_)"/>
    <numFmt numFmtId="180" formatCode="0.00_);\(0.00\)"/>
    <numFmt numFmtId="181" formatCode="_-* #,##0_-;\-* #,##0_-;_-* &quot;-&quot;??_-;_-@_-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.0000_);_(* \(#,##0.0000\);_(* &quot;-&quot;??_);_(@_)"/>
    <numFmt numFmtId="189" formatCode="#,##0.00;[Red]#,##0.00"/>
    <numFmt numFmtId="190" formatCode="_(* #,##0.000_);_(* \(#,##0.000\);_(* &quot;-&quot;??_);_(@_)"/>
    <numFmt numFmtId="191" formatCode="m/d"/>
    <numFmt numFmtId="192" formatCode="mm/dd/yy"/>
    <numFmt numFmtId="193" formatCode="0_);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_);\(#,##0.000\)"/>
    <numFmt numFmtId="198" formatCode="#,##0.0000_);\(#,##0.0000\)"/>
    <numFmt numFmtId="199" formatCode="#,##0.0_);\(#,##0.0\)"/>
    <numFmt numFmtId="200" formatCode="#,##0.00000_);\(#,##0.00000\)"/>
    <numFmt numFmtId="201" formatCode="#,##0.000000_);\(#,##0.000000\)"/>
    <numFmt numFmtId="202" formatCode="#,##0.0000000_);\(#,##0.0000000\)"/>
    <numFmt numFmtId="203" formatCode="#,##0.00000000_);\(#,##0.00000000\)"/>
    <numFmt numFmtId="204" formatCode="0.0%"/>
    <numFmt numFmtId="205" formatCode="_(* #,##0.000_);_(* \(#,##0.000\);_(* &quot;-&quot;???_);_(@_)"/>
    <numFmt numFmtId="206" formatCode="_(* #,##0.00000_);_(* \(#,##0.00000\);_(* &quot;-&quot;??_);_(@_)"/>
    <numFmt numFmtId="207" formatCode="_(* #,##0.000000_);_(* \(#,##0.000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78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78" fontId="2" fillId="0" borderId="1" xfId="15" applyNumberFormat="1" applyFont="1" applyBorder="1" applyAlignment="1">
      <alignment/>
    </xf>
    <xf numFmtId="178" fontId="2" fillId="0" borderId="2" xfId="15" applyNumberFormat="1" applyFont="1" applyBorder="1" applyAlignment="1">
      <alignment/>
    </xf>
    <xf numFmtId="178" fontId="2" fillId="0" borderId="0" xfId="15" applyNumberFormat="1" applyFont="1" applyBorder="1" applyAlignment="1">
      <alignment/>
    </xf>
    <xf numFmtId="178" fontId="2" fillId="0" borderId="3" xfId="15" applyNumberFormat="1" applyFont="1" applyBorder="1" applyAlignment="1">
      <alignment/>
    </xf>
    <xf numFmtId="178" fontId="2" fillId="0" borderId="4" xfId="15" applyNumberFormat="1" applyFont="1" applyBorder="1" applyAlignment="1">
      <alignment/>
    </xf>
    <xf numFmtId="178" fontId="2" fillId="0" borderId="5" xfId="15" applyNumberFormat="1" applyFont="1" applyBorder="1" applyAlignment="1">
      <alignment/>
    </xf>
    <xf numFmtId="175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2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5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78" fontId="2" fillId="0" borderId="6" xfId="15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5" fillId="0" borderId="0" xfId="15" applyNumberFormat="1" applyFont="1" applyBorder="1" applyAlignment="1">
      <alignment/>
    </xf>
    <xf numFmtId="180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78" fontId="2" fillId="0" borderId="7" xfId="15" applyNumberFormat="1" applyFont="1" applyBorder="1" applyAlignment="1">
      <alignment/>
    </xf>
    <xf numFmtId="0" fontId="8" fillId="0" borderId="0" xfId="0" applyFont="1" applyAlignment="1">
      <alignment/>
    </xf>
    <xf numFmtId="178" fontId="2" fillId="0" borderId="4" xfId="0" applyNumberFormat="1" applyFont="1" applyBorder="1" applyAlignment="1">
      <alignment/>
    </xf>
    <xf numFmtId="14" fontId="3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6XS94V8V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3"/>
  <sheetViews>
    <sheetView tabSelected="1" workbookViewId="0" topLeftCell="A8">
      <selection activeCell="C22" sqref="C22"/>
    </sheetView>
  </sheetViews>
  <sheetFormatPr defaultColWidth="9.140625" defaultRowHeight="12.75"/>
  <cols>
    <col min="1" max="1" width="6.140625" style="2" customWidth="1"/>
    <col min="2" max="2" width="9.8515625" style="2" customWidth="1"/>
    <col min="3" max="3" width="18.57421875" style="2" customWidth="1"/>
    <col min="4" max="4" width="12.00390625" style="2" customWidth="1"/>
    <col min="5" max="5" width="2.00390625" style="2" customWidth="1"/>
    <col min="6" max="6" width="12.7109375" style="2" customWidth="1"/>
    <col min="7" max="7" width="2.00390625" style="2" customWidth="1"/>
    <col min="8" max="8" width="12.00390625" style="2" customWidth="1"/>
    <col min="9" max="9" width="2.28125" style="2" customWidth="1"/>
    <col min="10" max="10" width="12.57421875" style="2" customWidth="1"/>
    <col min="11" max="11" width="10.421875" style="2" bestFit="1" customWidth="1"/>
    <col min="12" max="12" width="8.8515625" style="2" customWidth="1"/>
    <col min="13" max="13" width="10.421875" style="2" bestFit="1" customWidth="1"/>
    <col min="14" max="14" width="13.140625" style="2" customWidth="1"/>
    <col min="15" max="15" width="11.57421875" style="2" customWidth="1"/>
    <col min="16" max="16" width="3.00390625" style="2" customWidth="1"/>
    <col min="17" max="17" width="11.8515625" style="2" customWidth="1"/>
    <col min="18" max="18" width="3.00390625" style="2" customWidth="1"/>
    <col min="19" max="19" width="11.00390625" style="2" customWidth="1"/>
    <col min="20" max="16384" width="8.8515625" style="2" customWidth="1"/>
  </cols>
  <sheetData>
    <row r="1" spans="1:8" ht="15.75">
      <c r="A1" s="41" t="s">
        <v>44</v>
      </c>
      <c r="B1" s="42"/>
      <c r="C1" s="42"/>
      <c r="D1" s="42"/>
      <c r="E1" s="42"/>
      <c r="F1" s="42"/>
      <c r="G1" s="42"/>
      <c r="H1" s="42"/>
    </row>
    <row r="2" ht="12.75">
      <c r="A2" s="1" t="s">
        <v>47</v>
      </c>
    </row>
    <row r="3" ht="12.75">
      <c r="A3" s="1" t="s">
        <v>104</v>
      </c>
    </row>
    <row r="4" ht="12.75">
      <c r="H4" s="18"/>
    </row>
    <row r="5" spans="4:10" ht="12.75">
      <c r="D5" s="43" t="s">
        <v>48</v>
      </c>
      <c r="E5" s="43"/>
      <c r="F5" s="43"/>
      <c r="H5" s="44" t="s">
        <v>49</v>
      </c>
      <c r="I5" s="44"/>
      <c r="J5" s="44"/>
    </row>
    <row r="6" spans="4:10" ht="7.5" customHeight="1">
      <c r="D6" s="3"/>
      <c r="E6" s="3"/>
      <c r="F6" s="3"/>
      <c r="H6" s="18"/>
      <c r="I6" s="18"/>
      <c r="J6" s="18"/>
    </row>
    <row r="7" spans="4:11" ht="12.75">
      <c r="D7" s="3" t="s">
        <v>50</v>
      </c>
      <c r="F7" s="3" t="s">
        <v>52</v>
      </c>
      <c r="H7" s="18" t="s">
        <v>26</v>
      </c>
      <c r="I7" s="3"/>
      <c r="J7" s="3" t="s">
        <v>52</v>
      </c>
      <c r="K7" s="3"/>
    </row>
    <row r="8" spans="4:11" ht="12.75">
      <c r="D8" s="3" t="s">
        <v>51</v>
      </c>
      <c r="F8" s="3" t="s">
        <v>53</v>
      </c>
      <c r="H8" s="18" t="s">
        <v>55</v>
      </c>
      <c r="I8" s="3"/>
      <c r="J8" s="3" t="s">
        <v>53</v>
      </c>
      <c r="K8" s="3"/>
    </row>
    <row r="9" spans="4:11" ht="12.75">
      <c r="D9" s="3"/>
      <c r="F9" s="3" t="s">
        <v>54</v>
      </c>
      <c r="H9" s="18"/>
      <c r="I9" s="3"/>
      <c r="J9" s="18" t="s">
        <v>56</v>
      </c>
      <c r="K9" s="3"/>
    </row>
    <row r="10" spans="4:11" ht="6" customHeight="1">
      <c r="D10" s="3"/>
      <c r="F10" s="3"/>
      <c r="H10" s="18"/>
      <c r="I10" s="3"/>
      <c r="J10" s="18"/>
      <c r="K10" s="3"/>
    </row>
    <row r="11" spans="1:10" ht="12.75">
      <c r="A11" s="1"/>
      <c r="D11" s="30" t="s">
        <v>105</v>
      </c>
      <c r="E11" s="4"/>
      <c r="F11" s="30" t="s">
        <v>106</v>
      </c>
      <c r="G11" s="30"/>
      <c r="H11" s="30" t="s">
        <v>105</v>
      </c>
      <c r="I11" s="4"/>
      <c r="J11" s="30" t="s">
        <v>106</v>
      </c>
    </row>
    <row r="12" spans="1:10" ht="12.75">
      <c r="A12" s="1"/>
      <c r="D12" s="34" t="s">
        <v>0</v>
      </c>
      <c r="E12" s="4"/>
      <c r="F12" s="34" t="s">
        <v>0</v>
      </c>
      <c r="G12" s="4"/>
      <c r="H12" s="34" t="s">
        <v>0</v>
      </c>
      <c r="I12" s="3"/>
      <c r="J12" s="34" t="s">
        <v>0</v>
      </c>
    </row>
    <row r="13" spans="1:10" ht="12.75">
      <c r="A13" s="1"/>
      <c r="D13" s="34"/>
      <c r="E13" s="4"/>
      <c r="F13" s="34"/>
      <c r="G13" s="4"/>
      <c r="H13" s="34"/>
      <c r="I13" s="3"/>
      <c r="J13" s="34"/>
    </row>
    <row r="14" spans="1:10" ht="15">
      <c r="A14" s="19" t="s">
        <v>1</v>
      </c>
      <c r="D14" s="10">
        <f>+H14-117477</f>
        <v>86071</v>
      </c>
      <c r="E14" s="6"/>
      <c r="F14" s="10">
        <v>71693</v>
      </c>
      <c r="G14" s="6"/>
      <c r="H14" s="10">
        <v>203548</v>
      </c>
      <c r="I14" s="20"/>
      <c r="J14" s="10">
        <v>226712</v>
      </c>
    </row>
    <row r="15" spans="4:10" ht="12.75">
      <c r="D15" s="10"/>
      <c r="E15" s="6"/>
      <c r="F15" s="10"/>
      <c r="G15" s="6"/>
      <c r="H15" s="10"/>
      <c r="J15" s="10"/>
    </row>
    <row r="16" spans="1:10" ht="15">
      <c r="A16" s="19" t="s">
        <v>20</v>
      </c>
      <c r="D16" s="10">
        <f>+H16+102645</f>
        <v>-75798</v>
      </c>
      <c r="E16" s="6"/>
      <c r="F16" s="10">
        <v>-60959</v>
      </c>
      <c r="G16" s="6"/>
      <c r="H16" s="10">
        <f>-152987-23103-2353</f>
        <v>-178443</v>
      </c>
      <c r="I16" s="20"/>
      <c r="J16" s="10">
        <v>-189587</v>
      </c>
    </row>
    <row r="17" spans="4:10" ht="12.75">
      <c r="D17" s="10"/>
      <c r="E17" s="6"/>
      <c r="F17" s="10"/>
      <c r="G17" s="6"/>
      <c r="H17" s="10"/>
      <c r="J17" s="10"/>
    </row>
    <row r="18" spans="1:10" ht="15">
      <c r="A18" s="19" t="s">
        <v>21</v>
      </c>
      <c r="D18" s="10">
        <f>+H18-232</f>
        <v>169</v>
      </c>
      <c r="E18" s="6"/>
      <c r="F18" s="10">
        <v>273</v>
      </c>
      <c r="G18" s="6"/>
      <c r="H18" s="10">
        <v>401</v>
      </c>
      <c r="I18" s="20"/>
      <c r="J18" s="10">
        <v>553</v>
      </c>
    </row>
    <row r="19" spans="4:10" ht="12.75">
      <c r="D19" s="12"/>
      <c r="E19" s="6"/>
      <c r="F19" s="12"/>
      <c r="G19" s="6"/>
      <c r="H19" s="12"/>
      <c r="I19" s="15"/>
      <c r="J19" s="12"/>
    </row>
    <row r="20" spans="1:10" ht="15">
      <c r="A20" s="19" t="s">
        <v>73</v>
      </c>
      <c r="D20" s="22">
        <f>SUM(D14:D18)</f>
        <v>10442</v>
      </c>
      <c r="E20" s="6"/>
      <c r="F20" s="22">
        <f>SUM(F14:F18)</f>
        <v>11007</v>
      </c>
      <c r="G20" s="6"/>
      <c r="H20" s="22">
        <f>SUM(H14:H18)</f>
        <v>25506</v>
      </c>
      <c r="I20" s="20"/>
      <c r="J20" s="22">
        <f>SUM(J14:J18)</f>
        <v>37678</v>
      </c>
    </row>
    <row r="21" spans="4:10" ht="12.75">
      <c r="D21" s="10"/>
      <c r="E21" s="6"/>
      <c r="F21" s="10"/>
      <c r="G21" s="6"/>
      <c r="H21" s="10"/>
      <c r="J21" s="10"/>
    </row>
    <row r="22" spans="1:10" ht="15">
      <c r="A22" s="19" t="s">
        <v>57</v>
      </c>
      <c r="D22" s="10">
        <f>+H22+87</f>
        <v>-46</v>
      </c>
      <c r="E22" s="6"/>
      <c r="F22" s="10">
        <v>-180</v>
      </c>
      <c r="G22" s="6"/>
      <c r="H22" s="10">
        <v>-133</v>
      </c>
      <c r="I22" s="20"/>
      <c r="J22" s="10">
        <v>-599</v>
      </c>
    </row>
    <row r="23" spans="1:10" ht="15">
      <c r="A23" s="19"/>
      <c r="C23" s="20"/>
      <c r="D23" s="12"/>
      <c r="E23" s="6"/>
      <c r="F23" s="12"/>
      <c r="G23" s="6"/>
      <c r="H23" s="12"/>
      <c r="I23" s="15"/>
      <c r="J23" s="12"/>
    </row>
    <row r="24" spans="1:10" ht="15">
      <c r="A24" s="19" t="s">
        <v>74</v>
      </c>
      <c r="D24" s="10">
        <f>D20+D22</f>
        <v>10396</v>
      </c>
      <c r="E24" s="6"/>
      <c r="F24" s="10">
        <f>F20+F22</f>
        <v>10827</v>
      </c>
      <c r="G24" s="6"/>
      <c r="H24" s="10">
        <f>H20+H22</f>
        <v>25373</v>
      </c>
      <c r="I24" s="20"/>
      <c r="J24" s="10">
        <f>J20+J22</f>
        <v>37079</v>
      </c>
    </row>
    <row r="25" spans="1:10" ht="15">
      <c r="A25" s="19"/>
      <c r="D25" s="10"/>
      <c r="E25" s="6"/>
      <c r="F25" s="10"/>
      <c r="G25" s="6"/>
      <c r="H25" s="10"/>
      <c r="J25" s="10"/>
    </row>
    <row r="26" spans="1:10" ht="15">
      <c r="A26" s="19" t="s">
        <v>13</v>
      </c>
      <c r="D26" s="10">
        <f>+H26+1315</f>
        <v>352</v>
      </c>
      <c r="E26" s="6"/>
      <c r="F26" s="10">
        <v>-791</v>
      </c>
      <c r="G26" s="6"/>
      <c r="H26" s="10">
        <v>-963</v>
      </c>
      <c r="I26" s="20"/>
      <c r="J26" s="10">
        <v>-1801</v>
      </c>
    </row>
    <row r="27" spans="1:10" ht="15">
      <c r="A27" s="19"/>
      <c r="D27" s="12"/>
      <c r="E27" s="6"/>
      <c r="F27" s="12"/>
      <c r="G27" s="6"/>
      <c r="H27" s="12"/>
      <c r="I27" s="15"/>
      <c r="J27" s="12"/>
    </row>
    <row r="28" spans="1:10" ht="15">
      <c r="A28" s="19" t="s">
        <v>75</v>
      </c>
      <c r="D28" s="10">
        <f>SUM(D23:D26)</f>
        <v>10748</v>
      </c>
      <c r="E28" s="6"/>
      <c r="F28" s="10">
        <f>F24+F26</f>
        <v>10036</v>
      </c>
      <c r="G28" s="6"/>
      <c r="H28" s="10">
        <f>SUM(H23:H26)</f>
        <v>24410</v>
      </c>
      <c r="I28" s="20"/>
      <c r="J28" s="10">
        <f>J24+J26</f>
        <v>35278</v>
      </c>
    </row>
    <row r="29" spans="1:10" ht="15">
      <c r="A29" s="19"/>
      <c r="D29" s="10"/>
      <c r="E29" s="6"/>
      <c r="F29" s="10"/>
      <c r="G29" s="6"/>
      <c r="H29" s="10"/>
      <c r="J29" s="10"/>
    </row>
    <row r="30" spans="1:10" ht="15">
      <c r="A30" s="19" t="s">
        <v>17</v>
      </c>
      <c r="D30" s="10">
        <f>+H30+27</f>
        <v>-46</v>
      </c>
      <c r="E30" s="6"/>
      <c r="F30" s="10">
        <v>-58</v>
      </c>
      <c r="G30" s="6"/>
      <c r="H30" s="10">
        <v>-73</v>
      </c>
      <c r="I30" s="20"/>
      <c r="J30" s="10">
        <v>-195</v>
      </c>
    </row>
    <row r="31" spans="1:8" ht="15">
      <c r="A31" s="19"/>
      <c r="D31" s="6"/>
      <c r="E31" s="6"/>
      <c r="G31" s="6"/>
      <c r="H31" s="6"/>
    </row>
    <row r="32" spans="1:10" ht="15.75" thickBot="1">
      <c r="A32" s="19" t="s">
        <v>76</v>
      </c>
      <c r="D32" s="23">
        <f>D28+D30</f>
        <v>10702</v>
      </c>
      <c r="E32" s="6"/>
      <c r="F32" s="23">
        <f>F28+F30</f>
        <v>9978</v>
      </c>
      <c r="G32" s="6"/>
      <c r="H32" s="23">
        <f>H28+H30</f>
        <v>24337</v>
      </c>
      <c r="I32" s="31"/>
      <c r="J32" s="23">
        <f>J28+J30</f>
        <v>35083</v>
      </c>
    </row>
    <row r="33" spans="5:10" ht="13.5" thickTop="1">
      <c r="E33" s="6"/>
      <c r="F33" s="6"/>
      <c r="G33" s="6"/>
      <c r="J33" s="6"/>
    </row>
    <row r="34" spans="1:10" ht="15">
      <c r="A34" s="19" t="s">
        <v>58</v>
      </c>
      <c r="D34" s="10"/>
      <c r="E34" s="6"/>
      <c r="F34" s="6"/>
      <c r="G34" s="6"/>
      <c r="H34" s="10"/>
      <c r="J34" s="6"/>
    </row>
    <row r="35" spans="1:11" ht="15">
      <c r="A35" s="19" t="s">
        <v>59</v>
      </c>
      <c r="B35" s="15"/>
      <c r="C35" s="15"/>
      <c r="D35" s="24">
        <f>D32/164213*100</f>
        <v>6.517145414796636</v>
      </c>
      <c r="E35" s="24"/>
      <c r="F35" s="24">
        <f>F32/164213*100</f>
        <v>6.076254620523345</v>
      </c>
      <c r="G35" s="24"/>
      <c r="H35" s="24">
        <f>H32/164213*100</f>
        <v>14.82038571854847</v>
      </c>
      <c r="I35" s="25"/>
      <c r="J35" s="24">
        <f>J32/164213*100</f>
        <v>21.364325601505364</v>
      </c>
      <c r="K35" s="26"/>
    </row>
    <row r="36" spans="1:13" ht="15">
      <c r="A36" s="19" t="s">
        <v>60</v>
      </c>
      <c r="B36" s="15"/>
      <c r="C36" s="15"/>
      <c r="D36" s="10">
        <v>0</v>
      </c>
      <c r="E36" s="10"/>
      <c r="F36" s="21">
        <v>0</v>
      </c>
      <c r="G36" s="10"/>
      <c r="H36" s="10">
        <v>0</v>
      </c>
      <c r="I36" s="21"/>
      <c r="J36" s="10">
        <v>0</v>
      </c>
      <c r="K36" s="10"/>
      <c r="M36" s="15"/>
    </row>
    <row r="37" spans="1:13" ht="12.75">
      <c r="A37" s="15"/>
      <c r="B37" s="15"/>
      <c r="C37" s="15"/>
      <c r="D37" s="10"/>
      <c r="E37" s="10"/>
      <c r="F37" s="21"/>
      <c r="G37" s="10"/>
      <c r="H37" s="10"/>
      <c r="I37" s="21"/>
      <c r="J37" s="15"/>
      <c r="K37" s="10"/>
      <c r="M37" s="15"/>
    </row>
    <row r="38" spans="1:13" ht="12.75">
      <c r="A38" s="27"/>
      <c r="B38" s="15"/>
      <c r="C38" s="15"/>
      <c r="D38" s="10"/>
      <c r="E38" s="10"/>
      <c r="F38" s="21"/>
      <c r="G38" s="10"/>
      <c r="H38" s="10"/>
      <c r="I38" s="21"/>
      <c r="J38" s="15"/>
      <c r="K38" s="10"/>
      <c r="M38" s="15"/>
    </row>
    <row r="39" spans="1:11" ht="12.75">
      <c r="A39" s="32" t="s">
        <v>27</v>
      </c>
      <c r="B39" s="15"/>
      <c r="C39" s="15"/>
      <c r="D39" s="10"/>
      <c r="E39" s="10"/>
      <c r="F39" s="21"/>
      <c r="G39" s="10"/>
      <c r="H39" s="10"/>
      <c r="I39" s="21"/>
      <c r="J39" s="15"/>
      <c r="K39" s="10"/>
    </row>
    <row r="40" spans="1:11" ht="12.75">
      <c r="A40" s="33" t="s">
        <v>94</v>
      </c>
      <c r="B40" s="15"/>
      <c r="C40" s="15"/>
      <c r="D40" s="10"/>
      <c r="E40" s="10"/>
      <c r="F40" s="21"/>
      <c r="G40" s="10"/>
      <c r="H40" s="10"/>
      <c r="I40" s="21"/>
      <c r="J40" s="15"/>
      <c r="K40" s="10"/>
    </row>
    <row r="41" spans="1:11" ht="12.75">
      <c r="A41" s="28"/>
      <c r="B41" s="15"/>
      <c r="C41" s="15"/>
      <c r="D41" s="10"/>
      <c r="E41" s="10"/>
      <c r="F41" s="21"/>
      <c r="G41" s="10"/>
      <c r="H41" s="10"/>
      <c r="I41" s="21"/>
      <c r="J41" s="15"/>
      <c r="K41" s="10"/>
    </row>
    <row r="42" spans="1:11" ht="12.75">
      <c r="A42" s="28"/>
      <c r="B42" s="15"/>
      <c r="C42" s="15"/>
      <c r="D42" s="10"/>
      <c r="E42" s="10"/>
      <c r="F42" s="21"/>
      <c r="G42" s="10"/>
      <c r="H42" s="10"/>
      <c r="I42" s="21"/>
      <c r="J42" s="15"/>
      <c r="K42" s="10"/>
    </row>
    <row r="43" spans="1:11" ht="12.75">
      <c r="A43" s="28"/>
      <c r="B43" s="15"/>
      <c r="C43" s="15"/>
      <c r="D43" s="10"/>
      <c r="E43" s="10"/>
      <c r="F43" s="21"/>
      <c r="G43" s="10"/>
      <c r="H43" s="10"/>
      <c r="I43" s="21"/>
      <c r="J43" s="15"/>
      <c r="K43" s="10"/>
    </row>
    <row r="44" spans="1:11" ht="12.75">
      <c r="A44" s="28"/>
      <c r="B44" s="15"/>
      <c r="C44" s="15"/>
      <c r="D44" s="10"/>
      <c r="E44" s="10"/>
      <c r="F44" s="21"/>
      <c r="G44" s="10"/>
      <c r="H44" s="10"/>
      <c r="I44" s="21"/>
      <c r="J44" s="15"/>
      <c r="K44" s="10"/>
    </row>
    <row r="45" spans="1:11" ht="12.75">
      <c r="A45" s="28"/>
      <c r="B45" s="15"/>
      <c r="C45" s="15"/>
      <c r="D45" s="10"/>
      <c r="E45" s="10"/>
      <c r="F45" s="21"/>
      <c r="G45" s="10"/>
      <c r="H45" s="10"/>
      <c r="I45" s="21"/>
      <c r="J45" s="15"/>
      <c r="K45" s="10"/>
    </row>
    <row r="46" spans="1:11" ht="12.75">
      <c r="A46" s="28"/>
      <c r="B46" s="15"/>
      <c r="C46" s="15"/>
      <c r="D46" s="10"/>
      <c r="E46" s="10"/>
      <c r="F46" s="21"/>
      <c r="G46" s="10"/>
      <c r="H46" s="10"/>
      <c r="I46" s="21"/>
      <c r="J46" s="15"/>
      <c r="K46" s="10"/>
    </row>
    <row r="47" spans="1:11" ht="12.75">
      <c r="A47" s="28"/>
      <c r="B47" s="15"/>
      <c r="C47" s="15"/>
      <c r="D47" s="10"/>
      <c r="E47" s="10"/>
      <c r="F47" s="21"/>
      <c r="G47" s="10"/>
      <c r="H47" s="10"/>
      <c r="I47" s="21"/>
      <c r="J47" s="15"/>
      <c r="K47" s="10"/>
    </row>
    <row r="48" spans="1:11" ht="12.75">
      <c r="A48" s="29"/>
      <c r="B48" s="15"/>
      <c r="C48" s="15"/>
      <c r="D48" s="10"/>
      <c r="E48" s="10"/>
      <c r="F48" s="21"/>
      <c r="G48" s="10"/>
      <c r="H48" s="10"/>
      <c r="I48" s="21"/>
      <c r="J48" s="15"/>
      <c r="K48" s="10"/>
    </row>
    <row r="49" spans="1:11" ht="12.75">
      <c r="A49" s="29"/>
      <c r="B49" s="15"/>
      <c r="C49" s="15"/>
      <c r="D49" s="10"/>
      <c r="E49" s="10"/>
      <c r="F49" s="21"/>
      <c r="G49" s="10"/>
      <c r="H49" s="10"/>
      <c r="I49" s="21"/>
      <c r="J49" s="15"/>
      <c r="K49" s="10"/>
    </row>
    <row r="50" spans="1:11" ht="12.75">
      <c r="A50" s="29"/>
      <c r="B50" s="15"/>
      <c r="C50" s="15"/>
      <c r="D50" s="10"/>
      <c r="E50" s="10"/>
      <c r="F50" s="21"/>
      <c r="G50" s="10"/>
      <c r="H50" s="10"/>
      <c r="I50" s="21"/>
      <c r="J50" s="15"/>
      <c r="K50" s="10"/>
    </row>
    <row r="51" spans="1:13" ht="12.75">
      <c r="A51" s="29"/>
      <c r="B51" s="15"/>
      <c r="C51" s="15"/>
      <c r="D51" s="10"/>
      <c r="E51" s="10"/>
      <c r="F51" s="21"/>
      <c r="G51" s="10"/>
      <c r="H51" s="10"/>
      <c r="I51" s="21"/>
      <c r="J51" s="15"/>
      <c r="K51" s="10"/>
      <c r="L51" s="15"/>
      <c r="M51" s="15"/>
    </row>
    <row r="52" spans="1:11" ht="12.75">
      <c r="A52" s="28"/>
      <c r="B52" s="15"/>
      <c r="C52" s="15"/>
      <c r="D52" s="10"/>
      <c r="E52" s="10"/>
      <c r="F52" s="21"/>
      <c r="G52" s="10"/>
      <c r="H52" s="10"/>
      <c r="I52" s="21"/>
      <c r="J52" s="15"/>
      <c r="K52" s="10"/>
    </row>
    <row r="53" spans="1:11" ht="12.75">
      <c r="A53" s="29"/>
      <c r="B53" s="15"/>
      <c r="C53" s="15"/>
      <c r="D53" s="10"/>
      <c r="E53" s="10"/>
      <c r="F53" s="21"/>
      <c r="G53" s="10"/>
      <c r="H53" s="10"/>
      <c r="I53" s="21"/>
      <c r="J53" s="15"/>
      <c r="K53" s="10"/>
    </row>
    <row r="54" spans="1:11" ht="12.75">
      <c r="A54" s="28"/>
      <c r="B54" s="15"/>
      <c r="C54" s="15"/>
      <c r="D54" s="10"/>
      <c r="E54" s="10"/>
      <c r="F54" s="21"/>
      <c r="G54" s="10"/>
      <c r="H54" s="10"/>
      <c r="I54" s="21"/>
      <c r="J54" s="15"/>
      <c r="K54" s="10"/>
    </row>
    <row r="55" spans="1:11" ht="12.75">
      <c r="A55" s="29"/>
      <c r="B55" s="15"/>
      <c r="C55" s="15"/>
      <c r="D55" s="10"/>
      <c r="E55" s="10"/>
      <c r="F55" s="10"/>
      <c r="G55" s="10"/>
      <c r="H55" s="10"/>
      <c r="I55" s="10"/>
      <c r="J55" s="15"/>
      <c r="K55" s="10"/>
    </row>
    <row r="56" spans="1:11" ht="12.75">
      <c r="A56" s="28"/>
      <c r="B56" s="15"/>
      <c r="C56" s="15"/>
      <c r="D56" s="10"/>
      <c r="E56" s="10"/>
      <c r="F56" s="10"/>
      <c r="G56" s="10"/>
      <c r="H56" s="10"/>
      <c r="I56" s="10"/>
      <c r="J56" s="15"/>
      <c r="K56" s="10"/>
    </row>
    <row r="57" spans="1:11" ht="12.75">
      <c r="A57" s="28"/>
      <c r="B57" s="15"/>
      <c r="C57" s="15"/>
      <c r="D57" s="10"/>
      <c r="E57" s="10"/>
      <c r="F57" s="21"/>
      <c r="G57" s="10"/>
      <c r="H57" s="10"/>
      <c r="I57" s="21"/>
      <c r="J57" s="15"/>
      <c r="K57" s="10"/>
    </row>
    <row r="58" spans="1:11" ht="12.75">
      <c r="A58" s="28"/>
      <c r="B58" s="15"/>
      <c r="C58" s="15"/>
      <c r="D58" s="10"/>
      <c r="E58" s="10"/>
      <c r="F58" s="21"/>
      <c r="G58" s="10"/>
      <c r="H58" s="10"/>
      <c r="I58" s="21"/>
      <c r="J58" s="15"/>
      <c r="K58" s="10"/>
    </row>
    <row r="59" spans="1:11" ht="12.75">
      <c r="A59" s="28"/>
      <c r="B59" s="15"/>
      <c r="C59" s="15"/>
      <c r="D59" s="10"/>
      <c r="E59" s="10"/>
      <c r="F59" s="21"/>
      <c r="G59" s="10"/>
      <c r="H59" s="10"/>
      <c r="I59" s="21"/>
      <c r="J59" s="15"/>
      <c r="K59" s="10"/>
    </row>
    <row r="60" spans="1:10" ht="12.7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  <row r="1293" spans="1:10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</row>
    <row r="1294" spans="1:10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</row>
    <row r="1295" spans="1:10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</row>
    <row r="1296" spans="1:10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</row>
    <row r="1297" spans="1:10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</row>
    <row r="1298" spans="1:10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</row>
    <row r="1299" spans="1:10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</row>
    <row r="1300" spans="1:10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</row>
    <row r="1301" spans="1:10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</row>
    <row r="1302" spans="1:10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</row>
    <row r="1303" spans="1:10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</row>
    <row r="1304" spans="1:10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</row>
    <row r="1305" spans="1:10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</row>
    <row r="1306" spans="1:10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</row>
    <row r="1307" spans="1:10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</row>
    <row r="1308" spans="1:10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</row>
    <row r="1309" spans="1:10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</row>
    <row r="1310" spans="1:10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</row>
    <row r="1311" spans="1:10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</row>
    <row r="1312" spans="1:10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</row>
    <row r="1313" spans="1:10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</row>
    <row r="1314" spans="1:10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</row>
    <row r="1315" spans="1:10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</row>
    <row r="1316" spans="1:10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</row>
    <row r="1317" spans="1:10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</row>
    <row r="1318" spans="1:10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</row>
    <row r="1319" spans="1:10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</row>
    <row r="1320" spans="1:10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</row>
    <row r="1321" spans="1:10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</row>
    <row r="1322" spans="1:10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</row>
    <row r="1323" spans="1:10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</row>
    <row r="1324" spans="1:10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</row>
    <row r="1325" spans="1:10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</row>
    <row r="1326" spans="1:10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</row>
    <row r="1327" spans="1:10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</row>
    <row r="1328" spans="1:10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</row>
    <row r="1329" spans="1:10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</row>
    <row r="1330" spans="1:10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</row>
    <row r="1331" spans="1:10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</row>
    <row r="1332" spans="1:10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</row>
    <row r="1333" spans="1:10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</row>
    <row r="1334" spans="1:10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</row>
    <row r="1335" spans="1:10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</row>
    <row r="1336" spans="1:10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</row>
    <row r="1337" spans="1:10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</row>
    <row r="1338" spans="1:10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</row>
    <row r="1339" spans="1:10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</row>
    <row r="1340" spans="1:10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</row>
    <row r="1341" spans="1:10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</row>
    <row r="1342" spans="1:10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</row>
    <row r="1343" spans="1:10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</row>
    <row r="1344" spans="1:10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</row>
    <row r="1345" spans="1:10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</row>
    <row r="1346" spans="1:10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</row>
    <row r="1347" spans="1:10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</row>
    <row r="1348" spans="1:10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</row>
    <row r="1349" spans="1:10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</row>
    <row r="1350" spans="1:10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</row>
    <row r="1351" spans="1:10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</row>
    <row r="1352" spans="1:10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</row>
    <row r="1353" spans="1:10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</row>
    <row r="1354" spans="1:10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</row>
    <row r="1355" spans="1:10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</row>
    <row r="1356" spans="1:10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</row>
    <row r="1357" spans="1:10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</row>
    <row r="1358" spans="1:10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</row>
    <row r="1359" spans="1:10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</row>
    <row r="1360" spans="1:10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</row>
    <row r="1361" spans="1:10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</row>
    <row r="1362" spans="1:10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</row>
    <row r="1363" spans="1:10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</row>
    <row r="1364" spans="1:10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</row>
    <row r="1365" spans="1:10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</row>
    <row r="1366" spans="1:10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</row>
    <row r="1367" spans="1:10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</row>
    <row r="1368" spans="1:10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</row>
    <row r="1369" spans="1:10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</row>
    <row r="1370" spans="1:10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</row>
    <row r="1371" spans="1:10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</row>
    <row r="1372" spans="1:10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</row>
    <row r="1373" spans="1:10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</row>
    <row r="1374" spans="1:10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</row>
    <row r="1375" spans="1:10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</row>
    <row r="1376" spans="1:10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</row>
    <row r="1377" spans="1:10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</row>
    <row r="1378" spans="1:10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</row>
    <row r="1379" spans="1:10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</row>
    <row r="1380" spans="1:10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</row>
    <row r="1381" spans="1:10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</row>
    <row r="1382" spans="1:10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</row>
    <row r="1383" spans="1:10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</row>
    <row r="1384" spans="1:10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</row>
    <row r="1385" spans="1:10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</row>
    <row r="1386" spans="1:10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</row>
    <row r="1387" spans="1:10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</row>
    <row r="1388" spans="1:10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</row>
    <row r="1389" spans="1:10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</row>
    <row r="1390" spans="1:10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</row>
    <row r="1391" spans="1:10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</row>
    <row r="1392" spans="1:10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</row>
    <row r="1393" spans="1:10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</row>
    <row r="1394" spans="1:10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</row>
    <row r="1395" spans="1:10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</row>
    <row r="1396" spans="1:10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</row>
    <row r="1397" spans="1:10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</row>
    <row r="1398" spans="1:10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</row>
    <row r="1399" spans="1:10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</row>
    <row r="1400" spans="1:10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</row>
    <row r="1401" spans="1:10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</row>
    <row r="1402" spans="1:10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</row>
    <row r="1403" spans="1:10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</row>
    <row r="1404" spans="1:10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</row>
    <row r="1405" spans="1:10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</row>
    <row r="1406" spans="1:10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</row>
    <row r="1407" spans="1:10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</row>
    <row r="1408" spans="1:10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</row>
    <row r="1409" spans="1:10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</row>
    <row r="1410" spans="1:10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</row>
    <row r="1411" spans="1:10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</row>
    <row r="1412" spans="1:10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</row>
    <row r="1413" spans="1:10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</row>
    <row r="1414" spans="1:10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</row>
    <row r="1415" spans="1:10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</row>
    <row r="1416" spans="1:10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</row>
    <row r="1417" spans="1:10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</row>
    <row r="1418" spans="1:10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</row>
    <row r="1419" spans="1:10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</row>
    <row r="1420" spans="1:10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</row>
    <row r="1421" spans="1:10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</row>
    <row r="1422" spans="1:10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</row>
    <row r="1423" spans="1:10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</row>
    <row r="1424" spans="1:10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</row>
    <row r="1425" spans="1:10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</row>
    <row r="1426" spans="1:10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</row>
    <row r="1427" spans="1:10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</row>
    <row r="1428" spans="1:10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</row>
    <row r="1429" spans="1:10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</row>
    <row r="1430" spans="1:10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</row>
    <row r="1431" spans="1:10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</row>
    <row r="1432" spans="1:10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</row>
    <row r="1433" spans="1:10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</row>
    <row r="1434" spans="1:10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</row>
    <row r="1435" spans="1:10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</row>
    <row r="1436" spans="1:10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</row>
    <row r="1437" spans="1:10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</row>
    <row r="1438" spans="1:10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</row>
    <row r="1439" spans="1:10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</row>
    <row r="1440" spans="1:10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</row>
    <row r="1441" spans="1:10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</row>
    <row r="1442" spans="1:10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</row>
    <row r="1443" spans="1:10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</row>
    <row r="1444" spans="1:10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</row>
    <row r="1445" spans="1:10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</row>
    <row r="1446" spans="1:10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</row>
    <row r="1447" spans="1:10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</row>
    <row r="1448" spans="1:10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</row>
    <row r="1449" spans="1:10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</row>
    <row r="1450" spans="1:10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</row>
    <row r="1451" spans="1:10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</row>
    <row r="1452" spans="1:10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</row>
    <row r="1453" spans="1:10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</row>
    <row r="1454" spans="1:10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</row>
    <row r="1455" spans="1:10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</row>
    <row r="1456" spans="1:10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</row>
    <row r="1457" spans="1:10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</row>
    <row r="1458" spans="1:10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</row>
    <row r="1459" spans="1:10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</row>
    <row r="1460" spans="1:10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</row>
    <row r="1461" spans="1:10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</row>
    <row r="1462" spans="1:10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</row>
    <row r="1463" spans="1:10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</row>
    <row r="1464" spans="1:10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</row>
    <row r="1465" spans="1:10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</row>
    <row r="1466" spans="1:10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</row>
    <row r="1467" spans="1:10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</row>
    <row r="1468" spans="1:10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</row>
    <row r="1469" spans="1:10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</row>
    <row r="1470" spans="1:10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</row>
    <row r="1471" spans="1:10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</row>
    <row r="1472" spans="1:10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</row>
    <row r="1473" spans="1:10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</row>
    <row r="1474" spans="1:10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</row>
    <row r="1475" spans="1:10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</row>
    <row r="1476" spans="1:10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</row>
    <row r="1477" spans="1:10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</row>
    <row r="1478" spans="1:10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</row>
    <row r="1479" spans="1:10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</row>
    <row r="1480" spans="1:10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</row>
    <row r="1481" spans="1:10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</row>
    <row r="1482" spans="1:10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</row>
    <row r="1483" spans="1:10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</row>
    <row r="1484" spans="1:10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</row>
    <row r="1485" spans="1:10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</row>
    <row r="1486" spans="1:10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</row>
    <row r="1487" spans="1:10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</row>
    <row r="1488" spans="1:10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</row>
    <row r="1489" spans="1:10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</row>
    <row r="1490" spans="1:10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</row>
    <row r="1491" spans="1:10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</row>
    <row r="1492" spans="1:10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</row>
    <row r="1493" spans="1:10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</row>
    <row r="1494" spans="1:10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</row>
    <row r="1495" spans="1:10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</row>
    <row r="1496" spans="1:10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</row>
    <row r="1497" spans="1:10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</row>
    <row r="1498" spans="1:10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</row>
    <row r="1499" spans="1:10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</row>
    <row r="1500" spans="1:10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</row>
    <row r="1501" spans="1:10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</row>
    <row r="1502" spans="1:10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</row>
    <row r="1503" spans="1:10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</row>
    <row r="1504" spans="1:10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</row>
    <row r="1505" spans="1:10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</row>
    <row r="1506" spans="1:10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</row>
    <row r="1507" spans="1:10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</row>
    <row r="1508" spans="1:10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</row>
    <row r="1509" spans="1:10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</row>
    <row r="1510" spans="1:10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</row>
    <row r="1511" spans="1:10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</row>
    <row r="1512" spans="1:10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</row>
    <row r="1513" spans="1:10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</row>
    <row r="1514" spans="1:10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</row>
    <row r="1515" spans="1:10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</row>
    <row r="1516" spans="1:10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</row>
    <row r="1517" spans="1:10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</row>
    <row r="1518" spans="1:10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</row>
    <row r="1519" spans="1:10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</row>
    <row r="1520" spans="1:10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</row>
    <row r="1521" spans="1:10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</row>
    <row r="1522" spans="1:10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</row>
    <row r="1523" spans="1:10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</row>
    <row r="1524" spans="1:10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</row>
    <row r="1525" spans="1:10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</row>
    <row r="1526" spans="1:10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</row>
    <row r="1527" spans="1:10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</row>
    <row r="1528" spans="1:10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</row>
    <row r="1529" spans="1:10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</row>
    <row r="1530" spans="1:10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</row>
    <row r="1531" spans="1:10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</row>
    <row r="1532" spans="1:10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</row>
    <row r="1533" spans="1:10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</row>
    <row r="1534" spans="1:10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</row>
    <row r="1535" spans="1:10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</row>
    <row r="1536" spans="1:10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</row>
    <row r="1537" spans="1:10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</row>
    <row r="1538" spans="1:10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</row>
    <row r="1539" spans="1:10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</row>
    <row r="1540" spans="1:10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</row>
    <row r="1541" spans="1:10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</row>
    <row r="1542" spans="1:10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</row>
    <row r="1543" spans="1:10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</row>
    <row r="1544" spans="1:10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</row>
    <row r="1545" spans="1:10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</row>
    <row r="1546" spans="1:10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</row>
    <row r="1547" spans="1:10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</row>
    <row r="1548" spans="1:10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</row>
    <row r="1549" spans="1:10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</row>
    <row r="1550" spans="1:10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</row>
    <row r="1551" spans="1:10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</row>
    <row r="1552" spans="1:10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</row>
    <row r="1553" spans="1:10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</row>
    <row r="1554" spans="1:10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</row>
    <row r="1555" spans="1:10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</row>
    <row r="1556" spans="1:10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</row>
    <row r="1557" spans="1:10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</row>
    <row r="1558" spans="1:10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</row>
    <row r="1559" spans="1:10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</row>
    <row r="1560" spans="1:10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</row>
    <row r="1561" spans="1:10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</row>
    <row r="1562" spans="1:10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</row>
    <row r="1563" spans="1:10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</row>
    <row r="1564" spans="1:10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</row>
    <row r="1565" spans="1:10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</row>
    <row r="1566" spans="1:10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</row>
    <row r="1567" spans="1:10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</row>
    <row r="1568" spans="1:10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</row>
    <row r="1569" spans="1:10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</row>
    <row r="1570" spans="1:10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</row>
    <row r="1571" spans="1:10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</row>
    <row r="1572" spans="1:10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</row>
    <row r="1573" spans="1:10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</row>
    <row r="1574" spans="1:10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</row>
    <row r="1575" spans="1:10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</row>
    <row r="1576" spans="1:10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</row>
    <row r="1577" spans="1:10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</row>
    <row r="1578" spans="1:10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</row>
    <row r="1579" spans="1:10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</row>
    <row r="1580" spans="1:10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</row>
    <row r="1581" spans="1:10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</row>
    <row r="1582" spans="1:10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</row>
    <row r="1583" spans="1:10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</row>
    <row r="1584" spans="1:10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</row>
    <row r="1585" spans="1:10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</row>
    <row r="1586" spans="1:10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</row>
    <row r="1587" spans="1:10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</row>
    <row r="1588" spans="1:10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</row>
    <row r="1589" spans="1:10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</row>
    <row r="1590" spans="1:10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</row>
    <row r="1591" spans="1:10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</row>
    <row r="1592" spans="1:10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</row>
    <row r="1593" spans="1:10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</row>
    <row r="1594" spans="1:10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</row>
    <row r="1595" spans="1:10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</row>
    <row r="1596" spans="1:10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</row>
    <row r="1597" spans="1:10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</row>
    <row r="1598" spans="1:10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</row>
    <row r="1599" spans="1:10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</row>
    <row r="1600" spans="1:10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</row>
    <row r="1601" spans="1:10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</row>
    <row r="1602" spans="1:10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</row>
    <row r="1603" spans="1:10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</row>
    <row r="1604" spans="1:10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</row>
    <row r="1605" spans="1:10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</row>
    <row r="1606" spans="1:10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</row>
    <row r="1607" spans="1:10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</row>
    <row r="1608" spans="1:10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</row>
    <row r="1609" spans="1:10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</row>
    <row r="1610" spans="1:10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</row>
    <row r="1611" spans="1:10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</row>
    <row r="1612" spans="1:10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</row>
    <row r="1613" spans="1:10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</row>
    <row r="1614" spans="1:10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</row>
    <row r="1615" spans="1:10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</row>
    <row r="1616" spans="1:10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</row>
    <row r="1617" spans="1:10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</row>
    <row r="1618" spans="1:10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</row>
    <row r="1619" spans="1:10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</row>
    <row r="1620" spans="1:10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</row>
    <row r="1621" spans="1:10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</row>
    <row r="1622" spans="1:10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</row>
    <row r="1623" spans="1:10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</row>
    <row r="1624" spans="1:10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</row>
    <row r="1625" spans="1:10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</row>
    <row r="1626" spans="1:10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</row>
    <row r="1627" spans="1:10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</row>
    <row r="1628" spans="1:10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</row>
    <row r="1629" spans="1:10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</row>
    <row r="1630" spans="1:10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</row>
    <row r="1631" spans="1:10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</row>
    <row r="1632" spans="1:10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</row>
    <row r="1633" spans="1:10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</row>
    <row r="1634" spans="1:10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</row>
    <row r="1635" spans="1:10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</row>
    <row r="1636" spans="1:10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</row>
    <row r="1637" spans="1:10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</row>
    <row r="1638" spans="1:10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</row>
    <row r="1639" spans="1:10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</row>
    <row r="1640" spans="1:10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</row>
    <row r="1641" spans="1:10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</row>
    <row r="1642" spans="1:10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</row>
    <row r="1643" spans="1:10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</row>
    <row r="1644" spans="1:10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</row>
    <row r="1645" spans="1:10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</row>
    <row r="1646" spans="1:10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</row>
    <row r="1647" spans="1:10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</row>
    <row r="1648" spans="1:10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</row>
    <row r="1649" spans="1:10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</row>
    <row r="1650" spans="1:10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</row>
    <row r="1651" spans="1:10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</row>
    <row r="1652" spans="1:10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</row>
    <row r="1653" spans="1:10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</row>
    <row r="1654" spans="1:10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</row>
    <row r="1655" spans="1:10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</row>
    <row r="1656" spans="1:10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</row>
    <row r="1657" spans="1:10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</row>
    <row r="1658" spans="1:10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</row>
    <row r="1659" spans="1:10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</row>
    <row r="1660" spans="1:10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</row>
    <row r="1661" spans="1:10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</row>
    <row r="1662" spans="1:10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</row>
    <row r="1663" spans="1:10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</row>
    <row r="1664" spans="1:10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</row>
    <row r="1665" spans="1:10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</row>
    <row r="1666" spans="1:10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</row>
    <row r="1667" spans="1:10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</row>
    <row r="1668" spans="1:10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</row>
    <row r="1669" spans="1:10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</row>
    <row r="1670" spans="1:10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</row>
    <row r="1671" spans="1:10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</row>
    <row r="1672" spans="1:10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</row>
    <row r="1673" spans="1:10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</row>
    <row r="1674" spans="1:10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</row>
    <row r="1675" spans="1:10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</row>
    <row r="1676" spans="1:10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</row>
    <row r="1677" spans="1:10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</row>
    <row r="1678" spans="1:10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</row>
    <row r="1679" spans="1:10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</row>
    <row r="1680" spans="1:10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</row>
    <row r="1681" spans="1:10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</row>
    <row r="1682" spans="1:10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</row>
    <row r="1683" spans="1:10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</row>
    <row r="1684" spans="1:10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</row>
    <row r="1685" spans="1:10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</row>
    <row r="1686" spans="1:10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</row>
    <row r="1687" spans="1:10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</row>
    <row r="1688" spans="1:10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</row>
    <row r="1689" spans="1:10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</row>
    <row r="1690" spans="1:10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</row>
    <row r="1691" spans="1:10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</row>
    <row r="1692" spans="1:10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</row>
    <row r="1693" spans="1:10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</row>
    <row r="1694" spans="1:10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</row>
    <row r="1695" spans="1:10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</row>
    <row r="1696" spans="1:10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</row>
    <row r="1697" spans="1:10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</row>
    <row r="1698" spans="1:10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</row>
    <row r="1699" spans="1:10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</row>
    <row r="1700" spans="1:10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</row>
    <row r="1701" spans="1:10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</row>
    <row r="1702" spans="1:10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</row>
    <row r="1703" spans="1:10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6">
      <selection activeCell="D41" sqref="D41"/>
    </sheetView>
  </sheetViews>
  <sheetFormatPr defaultColWidth="9.140625" defaultRowHeight="12.75"/>
  <cols>
    <col min="1" max="1" width="4.28125" style="3" customWidth="1"/>
    <col min="2" max="2" width="10.421875" style="2" customWidth="1"/>
    <col min="3" max="3" width="32.7109375" style="2" customWidth="1"/>
    <col min="4" max="4" width="14.57421875" style="2" customWidth="1"/>
    <col min="5" max="5" width="2.7109375" style="2" customWidth="1"/>
    <col min="6" max="6" width="14.8515625" style="2" customWidth="1"/>
    <col min="7" max="7" width="2.7109375" style="2" customWidth="1"/>
    <col min="8" max="16384" width="8.8515625" style="2" customWidth="1"/>
  </cols>
  <sheetData>
    <row r="1" spans="1:7" ht="15.75">
      <c r="A1" s="41" t="s">
        <v>44</v>
      </c>
      <c r="B1" s="42"/>
      <c r="C1" s="42"/>
      <c r="D1" s="42"/>
      <c r="E1" s="42"/>
      <c r="F1" s="42"/>
      <c r="G1" s="42"/>
    </row>
    <row r="2" spans="1:7" ht="12.75">
      <c r="A2" s="42" t="s">
        <v>3</v>
      </c>
      <c r="B2" s="42"/>
      <c r="C2" s="42"/>
      <c r="D2" s="42"/>
      <c r="E2" s="42"/>
      <c r="F2" s="42"/>
      <c r="G2" s="42"/>
    </row>
    <row r="3" spans="1:7" ht="12.75">
      <c r="A3" s="16" t="s">
        <v>108</v>
      </c>
      <c r="B3" s="16"/>
      <c r="C3" s="16"/>
      <c r="D3" s="16"/>
      <c r="E3" s="16"/>
      <c r="F3" s="16"/>
      <c r="G3" s="16"/>
    </row>
    <row r="5" spans="4:7" ht="12.75">
      <c r="D5" s="3" t="s">
        <v>2</v>
      </c>
      <c r="F5" s="3" t="s">
        <v>86</v>
      </c>
      <c r="G5" s="3"/>
    </row>
    <row r="6" spans="4:7" ht="12.75">
      <c r="D6" s="35" t="s">
        <v>19</v>
      </c>
      <c r="F6" s="35" t="s">
        <v>87</v>
      </c>
      <c r="G6" s="3"/>
    </row>
    <row r="7" spans="4:7" ht="12.75">
      <c r="D7" s="40" t="s">
        <v>107</v>
      </c>
      <c r="F7" s="35" t="s">
        <v>93</v>
      </c>
      <c r="G7" s="3"/>
    </row>
    <row r="8" spans="4:7" ht="12.75">
      <c r="D8" s="3" t="s">
        <v>0</v>
      </c>
      <c r="F8" s="3" t="s">
        <v>0</v>
      </c>
      <c r="G8" s="1"/>
    </row>
    <row r="9" spans="1:7" ht="12.75">
      <c r="A9" s="5"/>
      <c r="B9" s="1" t="s">
        <v>4</v>
      </c>
      <c r="D9" s="6">
        <v>159332</v>
      </c>
      <c r="F9" s="6">
        <v>165326</v>
      </c>
      <c r="G9" s="6"/>
    </row>
    <row r="10" spans="1:7" ht="12.75">
      <c r="A10" s="5"/>
      <c r="B10" s="1"/>
      <c r="D10" s="6"/>
      <c r="F10" s="6"/>
      <c r="G10" s="6"/>
    </row>
    <row r="11" spans="2:7" ht="12.75">
      <c r="B11" s="1" t="s">
        <v>5</v>
      </c>
      <c r="D11" s="6">
        <v>7046</v>
      </c>
      <c r="F11" s="6">
        <v>7046</v>
      </c>
      <c r="G11" s="6"/>
    </row>
    <row r="12" spans="2:7" ht="12.75">
      <c r="B12" s="1"/>
      <c r="D12" s="6"/>
      <c r="F12" s="6"/>
      <c r="G12" s="6"/>
    </row>
    <row r="13" spans="2:7" ht="12.75">
      <c r="B13" s="1" t="s">
        <v>6</v>
      </c>
      <c r="D13" s="6">
        <v>0</v>
      </c>
      <c r="F13" s="6">
        <v>0</v>
      </c>
      <c r="G13" s="6"/>
    </row>
    <row r="14" spans="2:7" ht="12.75">
      <c r="B14" s="1"/>
      <c r="D14" s="6"/>
      <c r="F14" s="6"/>
      <c r="G14" s="6"/>
    </row>
    <row r="15" spans="2:7" ht="12.75">
      <c r="B15" s="1" t="s">
        <v>7</v>
      </c>
      <c r="D15" s="6">
        <v>0</v>
      </c>
      <c r="F15" s="6">
        <v>0</v>
      </c>
      <c r="G15" s="6"/>
    </row>
    <row r="16" spans="4:7" ht="12.75">
      <c r="D16" s="6"/>
      <c r="F16" s="6"/>
      <c r="G16" s="6"/>
    </row>
    <row r="17" spans="2:7" ht="12.75">
      <c r="B17" s="1" t="s">
        <v>8</v>
      </c>
      <c r="D17" s="6"/>
      <c r="F17" s="6"/>
      <c r="G17" s="6"/>
    </row>
    <row r="18" spans="2:7" ht="12.75">
      <c r="B18" s="7" t="s">
        <v>9</v>
      </c>
      <c r="D18" s="8">
        <v>63357</v>
      </c>
      <c r="F18" s="8">
        <v>57063</v>
      </c>
      <c r="G18" s="6"/>
    </row>
    <row r="19" spans="2:7" ht="12.75">
      <c r="B19" s="7" t="s">
        <v>70</v>
      </c>
      <c r="D19" s="9">
        <f>15714+16733+1+51</f>
        <v>32499</v>
      </c>
      <c r="F19" s="9">
        <f>24751+7517</f>
        <v>32268</v>
      </c>
      <c r="G19" s="6"/>
    </row>
    <row r="20" spans="2:7" ht="12.75">
      <c r="B20" s="7" t="s">
        <v>109</v>
      </c>
      <c r="D20" s="9">
        <v>392</v>
      </c>
      <c r="F20" s="9">
        <v>0</v>
      </c>
      <c r="G20" s="6"/>
    </row>
    <row r="21" spans="2:7" ht="12.75">
      <c r="B21" s="7" t="s">
        <v>10</v>
      </c>
      <c r="D21" s="9">
        <f>15051+16582-51</f>
        <v>31582</v>
      </c>
      <c r="F21" s="9">
        <f>13050+9564</f>
        <v>22614</v>
      </c>
      <c r="G21" s="10"/>
    </row>
    <row r="22" spans="4:7" ht="12.75">
      <c r="D22" s="11">
        <f>SUM(D18:D21)</f>
        <v>127830</v>
      </c>
      <c r="F22" s="11">
        <f>SUM(F18:F21)</f>
        <v>111945</v>
      </c>
      <c r="G22" s="6"/>
    </row>
    <row r="23" spans="2:7" ht="12.75">
      <c r="B23" s="1" t="s">
        <v>11</v>
      </c>
      <c r="D23" s="9"/>
      <c r="F23" s="9"/>
      <c r="G23" s="10"/>
    </row>
    <row r="24" spans="2:7" ht="12.75">
      <c r="B24" s="7" t="s">
        <v>45</v>
      </c>
      <c r="D24" s="9">
        <f>21957+7841</f>
        <v>29798</v>
      </c>
      <c r="F24" s="9">
        <f>23937+18989</f>
        <v>42926</v>
      </c>
      <c r="G24" s="6"/>
    </row>
    <row r="25" spans="2:7" ht="12.75">
      <c r="B25" s="7" t="s">
        <v>12</v>
      </c>
      <c r="D25" s="9">
        <v>26906</v>
      </c>
      <c r="F25" s="9">
        <v>28432</v>
      </c>
      <c r="G25" s="6"/>
    </row>
    <row r="26" spans="2:7" ht="12.75">
      <c r="B26" s="7" t="s">
        <v>14</v>
      </c>
      <c r="C26" s="20"/>
      <c r="D26" s="9">
        <v>285</v>
      </c>
      <c r="F26" s="9">
        <v>452</v>
      </c>
      <c r="G26" s="6"/>
    </row>
    <row r="27" spans="4:7" ht="12.75">
      <c r="D27" s="11">
        <f>SUM(D24:D26)</f>
        <v>56989</v>
      </c>
      <c r="F27" s="11">
        <f>SUM(F24:F26)</f>
        <v>71810</v>
      </c>
      <c r="G27" s="6"/>
    </row>
    <row r="28" spans="4:7" ht="12.75">
      <c r="D28" s="6"/>
      <c r="F28" s="6"/>
      <c r="G28" s="6"/>
    </row>
    <row r="29" spans="2:7" ht="12.75">
      <c r="B29" s="1" t="s">
        <v>28</v>
      </c>
      <c r="D29" s="12">
        <f>D22-D27</f>
        <v>70841</v>
      </c>
      <c r="F29" s="12">
        <f>F22-F27</f>
        <v>40135</v>
      </c>
      <c r="G29" s="6"/>
    </row>
    <row r="30" spans="4:7" ht="12.75">
      <c r="D30" s="6"/>
      <c r="F30" s="6"/>
      <c r="G30" s="6"/>
    </row>
    <row r="31" spans="4:7" ht="13.5" thickBot="1">
      <c r="D31" s="13">
        <f>D9+D11+D29</f>
        <v>237219</v>
      </c>
      <c r="F31" s="13">
        <f>F9+F11+F29</f>
        <v>212507</v>
      </c>
      <c r="G31" s="6"/>
    </row>
    <row r="32" spans="4:7" ht="13.5" thickTop="1">
      <c r="D32" s="6"/>
      <c r="F32" s="6"/>
      <c r="G32" s="6"/>
    </row>
    <row r="33" spans="4:7" ht="12.75">
      <c r="D33" s="6"/>
      <c r="F33" s="6"/>
      <c r="G33" s="6"/>
    </row>
    <row r="34" spans="2:7" ht="12.75">
      <c r="B34" s="1" t="s">
        <v>15</v>
      </c>
      <c r="D34" s="14">
        <v>164213</v>
      </c>
      <c r="F34" s="14">
        <v>164213</v>
      </c>
      <c r="G34" s="6"/>
    </row>
    <row r="35" spans="2:6" ht="12.75">
      <c r="B35" s="1" t="s">
        <v>16</v>
      </c>
      <c r="D35" s="12">
        <f>56082+258</f>
        <v>56340</v>
      </c>
      <c r="F35" s="12">
        <f>243+31762</f>
        <v>32005</v>
      </c>
    </row>
    <row r="36" spans="2:7" ht="12.75">
      <c r="B36" s="1" t="s">
        <v>46</v>
      </c>
      <c r="D36" s="10">
        <f>D34+D35</f>
        <v>220553</v>
      </c>
      <c r="F36" s="10">
        <f>F34+F35</f>
        <v>196218</v>
      </c>
      <c r="G36" s="10"/>
    </row>
    <row r="37" spans="2:7" ht="12.75">
      <c r="B37" s="1" t="s">
        <v>17</v>
      </c>
      <c r="D37" s="10">
        <v>500</v>
      </c>
      <c r="F37" s="10">
        <v>427</v>
      </c>
      <c r="G37" s="10"/>
    </row>
    <row r="38" spans="2:7" ht="12.75">
      <c r="B38" s="1" t="s">
        <v>18</v>
      </c>
      <c r="D38" s="10"/>
      <c r="F38" s="10"/>
      <c r="G38" s="10"/>
    </row>
    <row r="39" spans="2:7" ht="12.75">
      <c r="B39" s="7" t="s">
        <v>77</v>
      </c>
      <c r="D39" s="10">
        <v>16166</v>
      </c>
      <c r="F39" s="10">
        <v>15862</v>
      </c>
      <c r="G39" s="10"/>
    </row>
    <row r="40" spans="2:6" ht="13.5" thickBot="1">
      <c r="B40" s="15"/>
      <c r="D40" s="17">
        <f>SUM(D36:D39)</f>
        <v>237219</v>
      </c>
      <c r="F40" s="17">
        <f>SUM(F36:F39)</f>
        <v>212507</v>
      </c>
    </row>
    <row r="41" ht="13.5" thickTop="1"/>
    <row r="43" ht="12.75">
      <c r="A43" s="32" t="s">
        <v>41</v>
      </c>
    </row>
    <row r="44" ht="12.75">
      <c r="A44" s="33" t="s">
        <v>94</v>
      </c>
    </row>
  </sheetData>
  <mergeCells count="2">
    <mergeCell ref="A1:G1"/>
    <mergeCell ref="A2:G2"/>
  </mergeCells>
  <printOptions/>
  <pageMargins left="1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33">
      <selection activeCell="H66" sqref="H66"/>
    </sheetView>
  </sheetViews>
  <sheetFormatPr defaultColWidth="9.140625" defaultRowHeight="12.75"/>
  <cols>
    <col min="1" max="1" width="3.00390625" style="2" customWidth="1"/>
    <col min="2" max="5" width="9.140625" style="2" customWidth="1"/>
    <col min="6" max="6" width="8.00390625" style="2" customWidth="1"/>
    <col min="7" max="7" width="6.8515625" style="2" customWidth="1"/>
    <col min="8" max="8" width="13.28125" style="2" customWidth="1"/>
    <col min="9" max="9" width="2.7109375" style="2" customWidth="1"/>
    <col min="10" max="10" width="13.28125" style="2" customWidth="1"/>
    <col min="11" max="16384" width="9.140625" style="2" customWidth="1"/>
  </cols>
  <sheetData>
    <row r="1" spans="1:8" ht="15.75">
      <c r="A1" s="41" t="s">
        <v>44</v>
      </c>
      <c r="B1" s="42"/>
      <c r="C1" s="42"/>
      <c r="D1" s="42"/>
      <c r="E1" s="42"/>
      <c r="F1" s="42"/>
      <c r="G1" s="42"/>
      <c r="H1" s="42"/>
    </row>
    <row r="2" ht="12.75">
      <c r="A2" s="1" t="s">
        <v>61</v>
      </c>
    </row>
    <row r="3" ht="12.75">
      <c r="A3" s="1" t="str">
        <f>+PL!A3</f>
        <v>For The Quarter Ended 31 December 2005</v>
      </c>
    </row>
    <row r="4" ht="6" customHeight="1">
      <c r="A4" s="1"/>
    </row>
    <row r="5" spans="8:10" ht="12.75">
      <c r="H5" s="18" t="s">
        <v>26</v>
      </c>
      <c r="J5" s="3" t="s">
        <v>52</v>
      </c>
    </row>
    <row r="6" spans="1:10" ht="12.75">
      <c r="A6" s="4"/>
      <c r="B6" s="4"/>
      <c r="H6" s="18" t="s">
        <v>55</v>
      </c>
      <c r="J6" s="3" t="s">
        <v>78</v>
      </c>
    </row>
    <row r="7" spans="1:10" ht="12.75">
      <c r="A7" s="4"/>
      <c r="B7" s="4"/>
      <c r="H7" s="18" t="s">
        <v>62</v>
      </c>
      <c r="J7" s="3" t="s">
        <v>79</v>
      </c>
    </row>
    <row r="8" spans="1:8" ht="6" customHeight="1">
      <c r="A8" s="4"/>
      <c r="B8" s="4"/>
      <c r="H8" s="18"/>
    </row>
    <row r="9" spans="1:10" ht="12.75">
      <c r="A9" s="4"/>
      <c r="B9" s="36"/>
      <c r="H9" s="30" t="str">
        <f>+PL!D11</f>
        <v>31/12/2005</v>
      </c>
      <c r="J9" s="30" t="str">
        <f>+PL!F11</f>
        <v>31/12/2004</v>
      </c>
    </row>
    <row r="10" spans="1:10" ht="12.75">
      <c r="A10" s="4"/>
      <c r="B10" s="36"/>
      <c r="H10" s="35" t="s">
        <v>0</v>
      </c>
      <c r="J10" s="35" t="s">
        <v>0</v>
      </c>
    </row>
    <row r="11" spans="1:8" ht="12.75">
      <c r="A11" s="1" t="s">
        <v>64</v>
      </c>
      <c r="H11" s="1"/>
    </row>
    <row r="12" ht="4.5" customHeight="1"/>
    <row r="13" spans="1:10" ht="12.75">
      <c r="A13" s="2" t="s">
        <v>71</v>
      </c>
      <c r="H13" s="6">
        <f>+PL!H24</f>
        <v>25373</v>
      </c>
      <c r="J13" s="6">
        <v>37079</v>
      </c>
    </row>
    <row r="14" ht="4.5" customHeight="1">
      <c r="H14" s="6"/>
    </row>
    <row r="15" spans="1:8" ht="12.75">
      <c r="A15" s="2" t="s">
        <v>65</v>
      </c>
      <c r="H15" s="6"/>
    </row>
    <row r="16" spans="2:10" ht="12.75">
      <c r="B16" s="2" t="s">
        <v>99</v>
      </c>
      <c r="H16" s="6">
        <v>0</v>
      </c>
      <c r="J16" s="6">
        <v>2220</v>
      </c>
    </row>
    <row r="17" spans="2:10" ht="12.75">
      <c r="B17" s="2" t="s">
        <v>29</v>
      </c>
      <c r="H17" s="6">
        <v>7950</v>
      </c>
      <c r="J17" s="6">
        <v>8301</v>
      </c>
    </row>
    <row r="18" spans="2:10" ht="12.75">
      <c r="B18" s="2" t="s">
        <v>88</v>
      </c>
      <c r="H18" s="6">
        <v>-77</v>
      </c>
      <c r="J18" s="6">
        <v>135</v>
      </c>
    </row>
    <row r="19" spans="2:10" ht="12.75">
      <c r="B19" s="2" t="s">
        <v>110</v>
      </c>
      <c r="H19" s="6">
        <v>1</v>
      </c>
      <c r="J19" s="6">
        <v>0</v>
      </c>
    </row>
    <row r="20" spans="2:10" ht="12.75">
      <c r="B20" s="2" t="s">
        <v>30</v>
      </c>
      <c r="H20" s="6">
        <v>123</v>
      </c>
      <c r="J20" s="6">
        <v>599</v>
      </c>
    </row>
    <row r="21" spans="2:10" ht="12.75">
      <c r="B21" s="2" t="s">
        <v>31</v>
      </c>
      <c r="H21" s="6">
        <v>-938</v>
      </c>
      <c r="J21" s="6">
        <v>-316</v>
      </c>
    </row>
    <row r="22" spans="8:10" ht="4.5" customHeight="1">
      <c r="H22" s="12"/>
      <c r="J22" s="39"/>
    </row>
    <row r="23" spans="1:10" ht="12.75">
      <c r="A23" s="1" t="s">
        <v>72</v>
      </c>
      <c r="H23" s="6">
        <f>SUM(H13:H21)</f>
        <v>32432</v>
      </c>
      <c r="J23" s="6">
        <f>SUM(J13:J21)</f>
        <v>48018</v>
      </c>
    </row>
    <row r="24" ht="4.5" customHeight="1">
      <c r="H24" s="6"/>
    </row>
    <row r="25" spans="1:8" ht="12.75">
      <c r="A25" s="2" t="s">
        <v>32</v>
      </c>
      <c r="H25" s="6"/>
    </row>
    <row r="26" spans="2:10" ht="12.75">
      <c r="B26" s="2" t="s">
        <v>81</v>
      </c>
      <c r="H26" s="6">
        <v>-6294</v>
      </c>
      <c r="J26" s="6">
        <v>-16133</v>
      </c>
    </row>
    <row r="27" spans="2:10" ht="12.75">
      <c r="B27" s="2" t="s">
        <v>82</v>
      </c>
      <c r="H27" s="6">
        <v>-188</v>
      </c>
      <c r="J27" s="6">
        <v>322</v>
      </c>
    </row>
    <row r="28" spans="2:10" ht="12.75">
      <c r="B28" s="2" t="s">
        <v>83</v>
      </c>
      <c r="H28" s="6">
        <v>-13583</v>
      </c>
      <c r="J28" s="6">
        <v>-36070</v>
      </c>
    </row>
    <row r="29" spans="8:10" ht="4.5" customHeight="1">
      <c r="H29" s="12"/>
      <c r="J29" s="12"/>
    </row>
    <row r="30" spans="1:10" ht="12.75">
      <c r="A30" s="15"/>
      <c r="B30" s="15"/>
      <c r="H30" s="6">
        <f>SUM(H23:H28)</f>
        <v>12367</v>
      </c>
      <c r="J30" s="6">
        <f>SUM(J23:J28)</f>
        <v>-3863</v>
      </c>
    </row>
    <row r="31" spans="1:10" ht="12.75">
      <c r="A31" s="15"/>
      <c r="B31" s="15"/>
      <c r="H31" s="6"/>
      <c r="J31" s="6"/>
    </row>
    <row r="32" spans="1:10" ht="12.75">
      <c r="A32" s="2" t="s">
        <v>33</v>
      </c>
      <c r="H32" s="6">
        <f>-H20</f>
        <v>-123</v>
      </c>
      <c r="J32" s="6">
        <f>-J20</f>
        <v>-599</v>
      </c>
    </row>
    <row r="33" spans="1:10" ht="12.75">
      <c r="A33" s="2" t="s">
        <v>80</v>
      </c>
      <c r="H33" s="6">
        <v>-757</v>
      </c>
      <c r="J33" s="6">
        <v>-277</v>
      </c>
    </row>
    <row r="34" spans="8:10" ht="4.5" customHeight="1">
      <c r="H34" s="12"/>
      <c r="J34" s="12"/>
    </row>
    <row r="35" spans="1:10" ht="12.75">
      <c r="A35" s="2" t="s">
        <v>101</v>
      </c>
      <c r="H35" s="6">
        <f>SUM(H30:H33)</f>
        <v>11487</v>
      </c>
      <c r="J35" s="6">
        <f>SUM(J30:J33)</f>
        <v>-4739</v>
      </c>
    </row>
    <row r="36" spans="8:10" ht="4.5" customHeight="1">
      <c r="H36" s="6"/>
      <c r="J36" s="6"/>
    </row>
    <row r="37" spans="1:10" ht="12.75">
      <c r="A37" s="1" t="s">
        <v>34</v>
      </c>
      <c r="H37" s="10"/>
      <c r="J37" s="6"/>
    </row>
    <row r="38" spans="8:10" ht="4.5" customHeight="1">
      <c r="H38" s="12"/>
      <c r="J38" s="12"/>
    </row>
    <row r="39" spans="1:10" ht="12.75">
      <c r="A39" s="2" t="s">
        <v>35</v>
      </c>
      <c r="H39" s="9">
        <f>-H21</f>
        <v>938</v>
      </c>
      <c r="J39" s="9">
        <v>316</v>
      </c>
    </row>
    <row r="40" spans="1:10" ht="12.75">
      <c r="A40" s="2" t="s">
        <v>100</v>
      </c>
      <c r="H40" s="9">
        <v>0</v>
      </c>
      <c r="J40" s="9">
        <v>-2</v>
      </c>
    </row>
    <row r="41" spans="1:10" ht="12.75">
      <c r="A41" s="2" t="s">
        <v>36</v>
      </c>
      <c r="H41" s="9">
        <v>80</v>
      </c>
      <c r="J41" s="9">
        <v>246</v>
      </c>
    </row>
    <row r="42" spans="1:10" ht="12.75">
      <c r="A42" s="2" t="s">
        <v>37</v>
      </c>
      <c r="H42" s="9">
        <v>-1960</v>
      </c>
      <c r="J42" s="9">
        <v>-1725</v>
      </c>
    </row>
    <row r="43" spans="8:10" ht="4.5" customHeight="1">
      <c r="H43" s="37"/>
      <c r="J43" s="37"/>
    </row>
    <row r="44" spans="1:10" ht="12.75">
      <c r="A44" s="2" t="s">
        <v>102</v>
      </c>
      <c r="H44" s="6">
        <f>SUM(H39:H43)</f>
        <v>-942</v>
      </c>
      <c r="J44" s="6">
        <f>SUM(J39:J43)</f>
        <v>-1165</v>
      </c>
    </row>
    <row r="45" spans="8:10" ht="4.5" customHeight="1">
      <c r="H45" s="6"/>
      <c r="J45" s="6"/>
    </row>
    <row r="46" spans="1:10" ht="12.75">
      <c r="A46" s="1" t="s">
        <v>38</v>
      </c>
      <c r="H46" s="6"/>
      <c r="J46" s="10"/>
    </row>
    <row r="47" spans="8:10" ht="4.5" customHeight="1">
      <c r="H47" s="12"/>
      <c r="J47" s="12"/>
    </row>
    <row r="48" spans="1:10" ht="12.75">
      <c r="A48" s="2" t="s">
        <v>111</v>
      </c>
      <c r="H48" s="9">
        <v>-1526</v>
      </c>
      <c r="J48" s="9">
        <v>-3938</v>
      </c>
    </row>
    <row r="49" spans="8:10" ht="4.5" customHeight="1">
      <c r="H49" s="37"/>
      <c r="J49" s="37"/>
    </row>
    <row r="50" spans="1:10" ht="12.75">
      <c r="A50" s="2" t="s">
        <v>92</v>
      </c>
      <c r="H50" s="6">
        <f>SUM(H48:H49)</f>
        <v>-1526</v>
      </c>
      <c r="J50" s="6">
        <f>SUM(J48:J49)</f>
        <v>-3938</v>
      </c>
    </row>
    <row r="51" spans="1:10" ht="4.5" customHeight="1">
      <c r="A51" s="15"/>
      <c r="H51" s="12"/>
      <c r="J51" s="12"/>
    </row>
    <row r="52" spans="1:10" ht="12.75">
      <c r="A52" s="1" t="s">
        <v>103</v>
      </c>
      <c r="H52" s="6">
        <f>H44+H50+H35</f>
        <v>9019</v>
      </c>
      <c r="J52" s="6">
        <f>J35+J44+J50</f>
        <v>-9842</v>
      </c>
    </row>
    <row r="53" spans="1:10" ht="12.75">
      <c r="A53" s="1" t="s">
        <v>39</v>
      </c>
      <c r="H53" s="6">
        <f>+'BS'!F21-51</f>
        <v>22563</v>
      </c>
      <c r="J53" s="6">
        <v>25559</v>
      </c>
    </row>
    <row r="54" spans="8:10" ht="4.5" customHeight="1">
      <c r="H54" s="6"/>
      <c r="J54" s="6"/>
    </row>
    <row r="55" spans="1:10" ht="13.5" thickBot="1">
      <c r="A55" s="1" t="s">
        <v>40</v>
      </c>
      <c r="H55" s="23">
        <f>H52+H53</f>
        <v>31582</v>
      </c>
      <c r="J55" s="23">
        <f>SUM(J52:J54)</f>
        <v>15717</v>
      </c>
    </row>
    <row r="56" spans="1:10" ht="13.5" thickTop="1">
      <c r="A56" s="1"/>
      <c r="H56" s="10"/>
      <c r="J56" s="6"/>
    </row>
    <row r="57" spans="8:10" ht="12.75">
      <c r="H57" s="6"/>
      <c r="J57" s="6"/>
    </row>
    <row r="58" spans="1:10" ht="12.75">
      <c r="A58" s="1" t="s">
        <v>67</v>
      </c>
      <c r="H58" s="6"/>
      <c r="J58" s="6"/>
    </row>
    <row r="59" spans="1:10" ht="4.5" customHeight="1">
      <c r="A59" s="1"/>
      <c r="H59" s="6"/>
      <c r="J59" s="6"/>
    </row>
    <row r="60" spans="1:10" ht="12.75">
      <c r="A60" s="2" t="s">
        <v>68</v>
      </c>
      <c r="H60" s="6">
        <v>15051</v>
      </c>
      <c r="J60" s="6">
        <v>6090</v>
      </c>
    </row>
    <row r="61" spans="1:10" ht="12.75">
      <c r="A61" s="2" t="s">
        <v>66</v>
      </c>
      <c r="H61" s="10">
        <v>16582</v>
      </c>
      <c r="I61" s="15"/>
      <c r="J61" s="12">
        <v>9171</v>
      </c>
    </row>
    <row r="62" spans="8:10" ht="4.5" customHeight="1">
      <c r="H62" s="12"/>
      <c r="J62" s="12"/>
    </row>
    <row r="63" spans="8:10" ht="12.75">
      <c r="H63" s="6">
        <f>SUM(H60:H61)</f>
        <v>31633</v>
      </c>
      <c r="J63" s="6">
        <f>SUM(J60:J62)</f>
        <v>15261</v>
      </c>
    </row>
    <row r="64" spans="1:10" ht="12.75">
      <c r="A64" s="2" t="s">
        <v>69</v>
      </c>
      <c r="H64" s="6">
        <v>-51</v>
      </c>
      <c r="J64" s="6">
        <v>-90</v>
      </c>
    </row>
    <row r="65" spans="8:10" ht="13.5" thickBot="1">
      <c r="H65" s="23">
        <f>H63+H64</f>
        <v>31582</v>
      </c>
      <c r="J65" s="23">
        <f>SUM(J63:J64)</f>
        <v>15171</v>
      </c>
    </row>
    <row r="66" ht="13.5" thickTop="1">
      <c r="H66" s="6"/>
    </row>
    <row r="67" ht="12.75">
      <c r="H67" s="6"/>
    </row>
    <row r="68" ht="12.75">
      <c r="A68" s="32" t="s">
        <v>43</v>
      </c>
    </row>
    <row r="69" ht="12.75">
      <c r="A69" s="33" t="s">
        <v>94</v>
      </c>
    </row>
    <row r="70" ht="12.75">
      <c r="A70" s="15"/>
    </row>
  </sheetData>
  <mergeCells count="1">
    <mergeCell ref="A1:H1"/>
  </mergeCells>
  <printOptions/>
  <pageMargins left="1" right="0.25" top="0.25" bottom="0.25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H15" sqref="H15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4.7109375" style="2" customWidth="1"/>
    <col min="4" max="4" width="10.8515625" style="2" customWidth="1"/>
    <col min="5" max="5" width="2.140625" style="2" customWidth="1"/>
    <col min="6" max="6" width="13.28125" style="2" customWidth="1"/>
    <col min="7" max="7" width="2.00390625" style="2" customWidth="1"/>
    <col min="8" max="8" width="11.28125" style="2" customWidth="1"/>
    <col min="9" max="9" width="2.00390625" style="2" customWidth="1"/>
    <col min="10" max="10" width="11.00390625" style="2" customWidth="1"/>
    <col min="11" max="16384" width="9.140625" style="2" customWidth="1"/>
  </cols>
  <sheetData>
    <row r="1" spans="1:8" ht="15.75">
      <c r="A1" s="41" t="s">
        <v>44</v>
      </c>
      <c r="B1" s="42"/>
      <c r="C1" s="42"/>
      <c r="D1" s="42"/>
      <c r="E1" s="42"/>
      <c r="F1" s="42"/>
      <c r="G1" s="42"/>
      <c r="H1" s="42"/>
    </row>
    <row r="2" ht="12.75">
      <c r="A2" s="1" t="s">
        <v>22</v>
      </c>
    </row>
    <row r="3" ht="12.75">
      <c r="A3" s="1" t="str">
        <f>+'CF'!A3</f>
        <v>For The Quarter Ended 31 December 2005</v>
      </c>
    </row>
    <row r="6" spans="4:10" ht="12.75">
      <c r="D6" s="1"/>
      <c r="E6" s="1"/>
      <c r="F6" s="1"/>
      <c r="G6" s="1"/>
      <c r="H6" s="3" t="s">
        <v>90</v>
      </c>
      <c r="I6" s="1"/>
      <c r="J6" s="1"/>
    </row>
    <row r="7" spans="4:10" ht="12.75">
      <c r="D7" s="3" t="s">
        <v>15</v>
      </c>
      <c r="E7" s="3"/>
      <c r="F7" s="3" t="s">
        <v>23</v>
      </c>
      <c r="G7" s="3"/>
      <c r="H7" s="3" t="s">
        <v>91</v>
      </c>
      <c r="I7" s="3"/>
      <c r="J7" s="3" t="s">
        <v>24</v>
      </c>
    </row>
    <row r="8" spans="4:10" ht="12.75">
      <c r="D8" s="34" t="s">
        <v>0</v>
      </c>
      <c r="E8" s="4"/>
      <c r="F8" s="34" t="s">
        <v>0</v>
      </c>
      <c r="G8" s="4"/>
      <c r="H8" s="34" t="s">
        <v>0</v>
      </c>
      <c r="I8" s="4"/>
      <c r="J8" s="34" t="s">
        <v>0</v>
      </c>
    </row>
    <row r="9" spans="1:10" ht="12.75">
      <c r="A9" s="1" t="s">
        <v>63</v>
      </c>
      <c r="D9" s="34"/>
      <c r="E9" s="4"/>
      <c r="F9" s="34"/>
      <c r="G9" s="4"/>
      <c r="H9" s="34"/>
      <c r="I9" s="4"/>
      <c r="J9" s="34"/>
    </row>
    <row r="10" spans="1:10" ht="12.75">
      <c r="A10" s="38" t="s">
        <v>112</v>
      </c>
      <c r="D10" s="34"/>
      <c r="E10" s="4"/>
      <c r="F10" s="34"/>
      <c r="G10" s="4"/>
      <c r="H10" s="34"/>
      <c r="I10" s="4"/>
      <c r="J10" s="34"/>
    </row>
    <row r="11" spans="1:10" ht="12.75">
      <c r="A11" s="2" t="s">
        <v>98</v>
      </c>
      <c r="D11" s="6">
        <v>164213</v>
      </c>
      <c r="E11" s="6"/>
      <c r="F11" s="6">
        <v>243</v>
      </c>
      <c r="G11" s="6"/>
      <c r="H11" s="6">
        <v>31762</v>
      </c>
      <c r="I11" s="6"/>
      <c r="J11" s="6">
        <f>D11+F11+H11</f>
        <v>196218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12.75">
      <c r="A13" s="2" t="s">
        <v>25</v>
      </c>
      <c r="D13" s="6">
        <v>0</v>
      </c>
      <c r="E13" s="6"/>
      <c r="F13" s="6">
        <v>-2</v>
      </c>
      <c r="G13" s="6"/>
      <c r="H13" s="6">
        <v>0</v>
      </c>
      <c r="I13" s="6"/>
      <c r="J13" s="6">
        <f>D13+F13+H13</f>
        <v>-2</v>
      </c>
    </row>
    <row r="14" spans="4:10" ht="12.75">
      <c r="D14" s="6"/>
      <c r="E14" s="6"/>
      <c r="F14" s="6"/>
      <c r="G14" s="6"/>
      <c r="H14" s="6"/>
      <c r="I14" s="6"/>
      <c r="J14" s="6"/>
    </row>
    <row r="15" spans="1:10" ht="12.75">
      <c r="A15" s="2" t="s">
        <v>85</v>
      </c>
      <c r="D15" s="6">
        <v>0</v>
      </c>
      <c r="E15" s="6"/>
      <c r="F15" s="6">
        <v>0</v>
      </c>
      <c r="G15" s="6"/>
      <c r="H15" s="6">
        <f>+PL!H32</f>
        <v>24337</v>
      </c>
      <c r="I15" s="6"/>
      <c r="J15" s="6">
        <f>D15+F15+H15</f>
        <v>24337</v>
      </c>
    </row>
    <row r="16" spans="4:10" ht="12.75">
      <c r="D16" s="6"/>
      <c r="E16" s="6"/>
      <c r="F16" s="6"/>
      <c r="G16" s="6"/>
      <c r="H16" s="6"/>
      <c r="I16" s="6"/>
      <c r="J16" s="6"/>
    </row>
    <row r="17" spans="1:10" ht="13.5" thickBot="1">
      <c r="A17" s="2" t="s">
        <v>114</v>
      </c>
      <c r="D17" s="23">
        <f>SUM(D11:D15)</f>
        <v>164213</v>
      </c>
      <c r="E17" s="23"/>
      <c r="F17" s="23">
        <f>SUM(F11:F15)</f>
        <v>241</v>
      </c>
      <c r="G17" s="23"/>
      <c r="H17" s="23">
        <f>SUM(H11:H15)</f>
        <v>56099</v>
      </c>
      <c r="I17" s="23">
        <f>SUM(I13:I15)</f>
        <v>0</v>
      </c>
      <c r="J17" s="23">
        <f>SUM(J11:J15)</f>
        <v>220553</v>
      </c>
    </row>
    <row r="18" spans="4:10" ht="13.5" thickTop="1">
      <c r="D18" s="10"/>
      <c r="E18" s="10"/>
      <c r="F18" s="10"/>
      <c r="G18" s="10"/>
      <c r="H18" s="10"/>
      <c r="I18" s="10"/>
      <c r="J18" s="10"/>
    </row>
    <row r="19" spans="4:11" ht="12.75">
      <c r="D19" s="6"/>
      <c r="E19" s="6"/>
      <c r="F19" s="6"/>
      <c r="G19" s="6"/>
      <c r="H19" s="6"/>
      <c r="I19" s="6"/>
      <c r="J19" s="6"/>
      <c r="K19" s="20"/>
    </row>
    <row r="20" spans="4:10" ht="12.75">
      <c r="D20" s="1"/>
      <c r="E20" s="1"/>
      <c r="F20" s="1"/>
      <c r="G20" s="1"/>
      <c r="H20" s="3" t="s">
        <v>96</v>
      </c>
      <c r="I20" s="1"/>
      <c r="J20" s="1"/>
    </row>
    <row r="21" spans="4:10" ht="12.75">
      <c r="D21" s="3" t="s">
        <v>15</v>
      </c>
      <c r="E21" s="3"/>
      <c r="F21" s="3" t="s">
        <v>23</v>
      </c>
      <c r="G21" s="3"/>
      <c r="H21" s="3" t="s">
        <v>97</v>
      </c>
      <c r="I21" s="3"/>
      <c r="J21" s="3" t="s">
        <v>24</v>
      </c>
    </row>
    <row r="22" spans="4:10" ht="12.75">
      <c r="D22" s="34" t="s">
        <v>0</v>
      </c>
      <c r="E22" s="4"/>
      <c r="F22" s="34" t="s">
        <v>0</v>
      </c>
      <c r="G22" s="4"/>
      <c r="H22" s="34" t="s">
        <v>0</v>
      </c>
      <c r="I22" s="4"/>
      <c r="J22" s="34" t="s">
        <v>0</v>
      </c>
    </row>
    <row r="23" spans="1:10" ht="12.75">
      <c r="A23" s="1" t="s">
        <v>52</v>
      </c>
      <c r="D23" s="34"/>
      <c r="E23" s="4"/>
      <c r="F23" s="34"/>
      <c r="G23" s="4"/>
      <c r="H23" s="34"/>
      <c r="I23" s="4"/>
      <c r="J23" s="34"/>
    </row>
    <row r="24" spans="1:10" ht="12.75">
      <c r="A24" s="1" t="s">
        <v>84</v>
      </c>
      <c r="D24" s="34"/>
      <c r="E24" s="4"/>
      <c r="F24" s="34"/>
      <c r="G24" s="4"/>
      <c r="H24" s="34"/>
      <c r="I24" s="4"/>
      <c r="J24" s="34"/>
    </row>
    <row r="25" spans="1:10" ht="12.75">
      <c r="A25" s="38" t="s">
        <v>113</v>
      </c>
      <c r="D25" s="34"/>
      <c r="E25" s="4"/>
      <c r="F25" s="34"/>
      <c r="G25" s="4"/>
      <c r="H25" s="34"/>
      <c r="I25" s="4"/>
      <c r="J25" s="34"/>
    </row>
    <row r="26" spans="1:10" ht="12.75">
      <c r="A26" s="2" t="s">
        <v>89</v>
      </c>
      <c r="D26" s="6">
        <v>164213</v>
      </c>
      <c r="E26" s="6"/>
      <c r="F26" s="6">
        <v>210</v>
      </c>
      <c r="G26" s="6"/>
      <c r="H26" s="6">
        <v>-13666</v>
      </c>
      <c r="I26" s="6"/>
      <c r="J26" s="6">
        <f>D26+F26+H26</f>
        <v>150757</v>
      </c>
    </row>
    <row r="27" spans="4:10" ht="12.75">
      <c r="D27" s="6"/>
      <c r="E27" s="6"/>
      <c r="F27" s="6"/>
      <c r="G27" s="6"/>
      <c r="H27" s="6"/>
      <c r="I27" s="6"/>
      <c r="J27" s="6"/>
    </row>
    <row r="28" spans="1:10" ht="12.75">
      <c r="A28" s="2" t="s">
        <v>25</v>
      </c>
      <c r="D28" s="6">
        <v>0</v>
      </c>
      <c r="E28" s="6"/>
      <c r="F28" s="6">
        <v>-16</v>
      </c>
      <c r="G28" s="6"/>
      <c r="H28" s="6">
        <v>0</v>
      </c>
      <c r="I28" s="6"/>
      <c r="J28" s="6">
        <f>D28+F28+H28</f>
        <v>-16</v>
      </c>
    </row>
    <row r="29" spans="4:10" ht="12.75">
      <c r="D29" s="6"/>
      <c r="E29" s="6"/>
      <c r="F29" s="6"/>
      <c r="G29" s="6"/>
      <c r="H29" s="6"/>
      <c r="I29" s="6"/>
      <c r="J29" s="6"/>
    </row>
    <row r="30" spans="1:10" ht="12.75">
      <c r="A30" s="2" t="s">
        <v>85</v>
      </c>
      <c r="D30" s="6">
        <v>0</v>
      </c>
      <c r="E30" s="6"/>
      <c r="F30" s="6">
        <v>0</v>
      </c>
      <c r="G30" s="6"/>
      <c r="H30" s="6">
        <v>35083</v>
      </c>
      <c r="I30" s="6"/>
      <c r="J30" s="6">
        <f>D30+F30+H30</f>
        <v>35083</v>
      </c>
    </row>
    <row r="31" spans="4:10" ht="12.75">
      <c r="D31" s="6"/>
      <c r="E31" s="6"/>
      <c r="F31" s="6"/>
      <c r="G31" s="6"/>
      <c r="H31" s="6"/>
      <c r="I31" s="6"/>
      <c r="J31" s="6"/>
    </row>
    <row r="32" spans="1:10" ht="13.5" thickBot="1">
      <c r="A32" s="2" t="s">
        <v>115</v>
      </c>
      <c r="D32" s="23">
        <f>SUM(D26:D30)</f>
        <v>164213</v>
      </c>
      <c r="E32" s="23"/>
      <c r="F32" s="23">
        <f>SUM(F26:F30)</f>
        <v>194</v>
      </c>
      <c r="G32" s="23"/>
      <c r="H32" s="23">
        <f>SUM(H26:H30)</f>
        <v>21417</v>
      </c>
      <c r="I32" s="23">
        <f>SUM(I28:I30)</f>
        <v>0</v>
      </c>
      <c r="J32" s="23">
        <f>SUM(J26:J30)</f>
        <v>185824</v>
      </c>
    </row>
    <row r="33" spans="4:10" ht="13.5" thickTop="1">
      <c r="D33" s="10"/>
      <c r="E33" s="10"/>
      <c r="F33" s="10"/>
      <c r="G33" s="10"/>
      <c r="H33" s="10"/>
      <c r="I33" s="10"/>
      <c r="J33" s="10"/>
    </row>
    <row r="34" spans="4:10" ht="12.75">
      <c r="D34" s="6"/>
      <c r="E34" s="6"/>
      <c r="F34" s="6"/>
      <c r="G34" s="6"/>
      <c r="H34" s="6"/>
      <c r="I34" s="6"/>
      <c r="J34" s="6"/>
    </row>
    <row r="36" ht="12.75">
      <c r="A36" s="32" t="s">
        <v>42</v>
      </c>
    </row>
    <row r="37" ht="12.75">
      <c r="A37" s="33" t="s">
        <v>95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</cp:lastModifiedBy>
  <cp:lastPrinted>2006-02-07T07:12:31Z</cp:lastPrinted>
  <dcterms:created xsi:type="dcterms:W3CDTF">2001-02-13T07:25:30Z</dcterms:created>
  <dcterms:modified xsi:type="dcterms:W3CDTF">2006-02-23T10:34:36Z</dcterms:modified>
  <cp:category/>
  <cp:version/>
  <cp:contentType/>
  <cp:contentStatus/>
</cp:coreProperties>
</file>